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2" l="1"/>
  <c r="C209" i="2"/>
  <c r="C196" i="2"/>
  <c r="C193" i="2"/>
  <c r="C192" i="2"/>
  <c r="C172" i="2"/>
  <c r="C174" i="2"/>
  <c r="C156" i="2"/>
  <c r="C143" i="2"/>
  <c r="C142" i="2"/>
  <c r="C144" i="2" l="1"/>
  <c r="C32" i="2"/>
  <c r="H172" i="2" l="1"/>
  <c r="I172" i="2" s="1"/>
  <c r="H156" i="2"/>
  <c r="I156" i="2" s="1"/>
  <c r="I49" i="2"/>
  <c r="I138" i="2"/>
  <c r="I150" i="2"/>
  <c r="I154" i="2"/>
  <c r="I178" i="2"/>
  <c r="I182" i="2"/>
  <c r="I186" i="2"/>
  <c r="I198" i="2"/>
  <c r="I202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H32" i="2" l="1"/>
  <c r="I32" i="2" s="1"/>
  <c r="C199" i="2" l="1"/>
  <c r="H199" i="2" s="1"/>
  <c r="I199" i="2" s="1"/>
  <c r="C54" i="2" l="1"/>
  <c r="H54" i="2" s="1"/>
  <c r="I54" i="2" s="1"/>
  <c r="C194" i="2" l="1"/>
  <c r="D194" i="2"/>
  <c r="B194" i="2"/>
  <c r="B190" i="2" s="1"/>
  <c r="C137" i="2"/>
  <c r="H137" i="2" s="1"/>
  <c r="D137" i="2"/>
  <c r="B137" i="2"/>
  <c r="I137" i="2" l="1"/>
  <c r="D190" i="2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" i="2" s="1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36" i="2" l="1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<sst xmlns="http://schemas.openxmlformats.org/spreadsheetml/2006/main" count="243" uniqueCount="199">
  <si>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</si>
  <si>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</si>
  <si>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</si>
  <si>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</si>
  <si>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</si>
  <si>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</si>
  <si>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</si>
  <si>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</si>
  <si>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</si>
  <si>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</si>
  <si>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</si>
  <si>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</si>
  <si>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</si>
  <si>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</si>
  <si>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</si>
  <si>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</si>
  <si>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</si>
  <si>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</si>
  <si>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</si>
  <si>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</si>
  <si>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</si>
  <si>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</si>
  <si>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</si>
  <si>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</si>
  <si>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</si>
  <si>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</si>
  <si>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</si>
  <si>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</si>
  <si>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</si>
  <si>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</si>
  <si>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</si>
  <si>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</si>
  <si>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</si>
  <si>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</si>
  <si>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</si>
  <si>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</si>
  <si>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</si>
  <si>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</si>
  <si>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</si>
  <si>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</si>
  <si>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</si>
  <si>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</si>
  <si>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</si>
  <si>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</si>
  <si>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</si>
  <si>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</si>
  <si>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</si>
  <si>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</si>
  <si>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</si>
  <si>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</si>
  <si>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</si>
  <si>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</si>
  <si>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</si>
  <si>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</si>
  <si>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</si>
  <si>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</si>
  <si>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</si>
  <si>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</si>
  <si>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</si>
  <si>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</si>
  <si>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</si>
  <si>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</si>
  <si>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</si>
  <si>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</si>
  <si>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</si>
  <si>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</si>
  <si>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</si>
  <si>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</si>
  <si>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</si>
  <si>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</si>
  <si>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</si>
  <si>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</si>
  <si>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</si>
  <si>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</si>
  <si>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</si>
  <si>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</si>
  <si>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</si>
  <si>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</si>
  <si>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</si>
  <si>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</si>
  <si>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</si>
  <si>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</si>
  <si>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</si>
  <si>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</si>
  <si>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</si>
  <si>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</si>
  <si>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</si>
  <si>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</si>
  <si>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</si>
  <si>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</si>
  <si>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</si>
  <si>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</si>
  <si>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</si>
  <si>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</si>
  <si>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</si>
  <si>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</si>
  <si>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</si>
  <si>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</si>
  <si>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</si>
  <si>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</si>
  <si>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</si>
  <si>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</si>
  <si>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</si>
  <si>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</si>
  <si>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</si>
  <si>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</si>
  <si>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</si>
  <si>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</si>
  <si>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</si>
  <si>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</si>
  <si>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</si>
  <si>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</si>
  <si>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</si>
  <si>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</si>
  <si>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</si>
  <si>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</si>
  <si>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</si>
  <si>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</si>
  <si>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</si>
  <si>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</si>
  <si>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</si>
  <si>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</si>
  <si>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</si>
  <si>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</si>
  <si>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</si>
  <si>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</si>
  <si>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</si>
  <si>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</si>
  <si>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</si>
  <si>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</si>
  <si>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</si>
  <si>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</si>
  <si>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</si>
  <si>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</si>
  <si>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</si>
  <si>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</si>
  <si>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</si>
  <si>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</si>
  <si>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</si>
  <si>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</si>
  <si>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</si>
  <si>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</si>
  <si>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</si>
  <si>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</si>
  <si>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</si>
  <si>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</si>
  <si>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</si>
  <si>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</si>
  <si>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</si>
  <si>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</si>
  <si>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</si>
  <si>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</si>
  <si>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</si>
  <si>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</si>
  <si>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</si>
  <si>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</si>
  <si>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</si>
  <si>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</si>
  <si>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</si>
  <si>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</si>
  <si>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</si>
  <si>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</si>
  <si>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</si>
  <si>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</si>
  <si>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</si>
  <si>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</si>
  <si>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</si>
  <si>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</si>
  <si>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</si>
  <si>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</si>
  <si>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</si>
  <si>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</si>
  <si>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</si>
  <si>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</si>
  <si>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</si>
  <si>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</si>
  <si>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</si>
  <si>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</si>
  <si>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</si>
  <si>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</si>
  <si>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</si>
  <si>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</si>
  <si>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</si>
  <si>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</si>
  <si>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</si>
  <si>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</si>
  <si>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</si>
  <si>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</si>
  <si>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</si>
  <si>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</si>
  <si>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</si>
  <si>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</si>
  <si>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</si>
  <si>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</si>
  <si>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</si>
  <si>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</si>
  <si>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</si>
  <si>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NOIEMBRIE 2022</t>
  </si>
  <si>
    <t>Plati efectuate cumulat la data de 30.11.2022,din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</si>
</sst>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7" sqref="D7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197</v>
      </c>
      <c r="B1" s="2"/>
    </row>
    <row r="2" spans="1:9" x14ac:dyDescent="0.3">
      <c r="A2" s="2" t="s">
        <v>196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155548060</v>
      </c>
      <c r="D7" s="39">
        <f t="shared" si="0"/>
        <v>10717869</v>
      </c>
      <c r="E7" s="52"/>
      <c r="G7" s="10">
        <v>88427981</v>
      </c>
      <c r="H7" s="58">
        <f>C7-G7</f>
        <v>67120079</v>
      </c>
      <c r="I7" s="58">
        <f>D7-H7</f>
        <v>-56402210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155548060</v>
      </c>
      <c r="D8" s="40">
        <f>+D9+D10+D13+D11+D12+D15+D187+D14</f>
        <v>10717869</v>
      </c>
      <c r="E8" s="52"/>
      <c r="G8" s="10">
        <v>88427981</v>
      </c>
      <c r="H8" s="58">
        <f t="shared" ref="H8:H71" si="1">C8-G8</f>
        <v>67120079</v>
      </c>
      <c r="I8" s="58">
        <f t="shared" ref="I8:I71" si="2">D8-H8</f>
        <v>-56402210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39507</v>
      </c>
      <c r="D9" s="40">
        <f t="shared" si="3"/>
        <v>0</v>
      </c>
      <c r="E9" s="52"/>
      <c r="G9" s="10">
        <v>35697</v>
      </c>
      <c r="H9" s="58">
        <f t="shared" si="1"/>
        <v>3810</v>
      </c>
      <c r="I9" s="58">
        <f t="shared" si="2"/>
        <v>-3810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112715208</v>
      </c>
      <c r="D10" s="40">
        <f t="shared" si="4"/>
        <v>7962385</v>
      </c>
      <c r="E10" s="52"/>
      <c r="G10" s="10">
        <v>62204307</v>
      </c>
      <c r="H10" s="58">
        <f t="shared" si="1"/>
        <v>50510901</v>
      </c>
      <c r="I10" s="58">
        <f t="shared" si="2"/>
        <v>-42548516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37048651</v>
      </c>
      <c r="D12" s="40">
        <f t="shared" si="6"/>
        <v>2714236</v>
      </c>
      <c r="E12" s="52"/>
      <c r="G12" s="10">
        <v>21355892</v>
      </c>
      <c r="H12" s="58">
        <f t="shared" si="1"/>
        <v>15692759</v>
      </c>
      <c r="I12" s="58">
        <f t="shared" si="2"/>
        <v>-12978523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5744694</v>
      </c>
      <c r="D13" s="40">
        <f t="shared" si="7"/>
        <v>41248</v>
      </c>
      <c r="E13" s="52"/>
      <c r="G13" s="10">
        <v>4832085</v>
      </c>
      <c r="H13" s="58">
        <f t="shared" si="1"/>
        <v>912609</v>
      </c>
      <c r="I13" s="58">
        <f t="shared" si="2"/>
        <v>-871361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155548060</v>
      </c>
      <c r="D19" s="40">
        <f t="shared" si="12"/>
        <v>10717869</v>
      </c>
      <c r="E19" s="52"/>
      <c r="G19" s="10">
        <v>88427981</v>
      </c>
      <c r="H19" s="58">
        <f t="shared" si="1"/>
        <v>67120079</v>
      </c>
      <c r="I19" s="58">
        <f t="shared" si="2"/>
        <v>-56402210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155548060</v>
      </c>
      <c r="D20" s="40">
        <f>D9+D10+D11+D12+D13+D15+D187+D14</f>
        <v>10717869</v>
      </c>
      <c r="E20" s="52"/>
      <c r="G20" s="10">
        <v>88427981</v>
      </c>
      <c r="H20" s="58">
        <f t="shared" si="1"/>
        <v>67120079</v>
      </c>
      <c r="I20" s="58">
        <f t="shared" si="2"/>
        <v>-56402210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149803366</v>
      </c>
      <c r="D21" s="40">
        <f>+D22+D78+D187</f>
        <v>10676621</v>
      </c>
      <c r="E21" s="52"/>
      <c r="G21" s="10">
        <v>83595896</v>
      </c>
      <c r="H21" s="58">
        <f t="shared" si="1"/>
        <v>66207470</v>
      </c>
      <c r="I21" s="58">
        <f t="shared" si="2"/>
        <v>-55530849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149803366</v>
      </c>
      <c r="D22" s="40">
        <f>+D23+D44+D72+D188+D75+D212</f>
        <v>10676621</v>
      </c>
      <c r="E22" s="52"/>
      <c r="G22" s="10">
        <v>83595896</v>
      </c>
      <c r="H22" s="58">
        <f t="shared" si="1"/>
        <v>66207470</v>
      </c>
      <c r="I22" s="58">
        <f t="shared" si="2"/>
        <v>-55530849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39507</v>
      </c>
      <c r="D23" s="40">
        <f t="shared" si="13"/>
        <v>0</v>
      </c>
      <c r="E23" s="52"/>
      <c r="G23" s="10">
        <v>35697</v>
      </c>
      <c r="H23" s="58">
        <f t="shared" si="1"/>
        <v>3810</v>
      </c>
      <c r="I23" s="58">
        <f t="shared" si="2"/>
        <v>-3810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39507</v>
      </c>
      <c r="D24" s="40">
        <f t="shared" si="14"/>
        <v>0</v>
      </c>
      <c r="E24" s="52"/>
      <c r="G24" s="10">
        <v>35697</v>
      </c>
      <c r="H24" s="58">
        <f t="shared" si="1"/>
        <v>3810</v>
      </c>
      <c r="I24" s="58">
        <f t="shared" si="2"/>
        <v>-3810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8800+21265+2295+3337+3810</f>
        <v>39507</v>
      </c>
      <c r="D32" s="51"/>
      <c r="E32" s="51" t="s">
        <v>191</v>
      </c>
      <c r="G32" s="4">
        <v>35697</v>
      </c>
      <c r="H32" s="58">
        <f t="shared" si="1"/>
        <v>3810</v>
      </c>
      <c r="I32" s="58">
        <f t="shared" si="2"/>
        <v>-3810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112715208</v>
      </c>
      <c r="D44" s="40">
        <f t="shared" si="17"/>
        <v>7962385</v>
      </c>
      <c r="E44" s="51"/>
      <c r="G44" s="4">
        <v>62204307</v>
      </c>
      <c r="H44" s="58">
        <f t="shared" si="1"/>
        <v>50510901</v>
      </c>
      <c r="I44" s="58">
        <f t="shared" si="2"/>
        <v>-42548516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112712227</v>
      </c>
      <c r="D45" s="40">
        <f t="shared" si="18"/>
        <v>7962385</v>
      </c>
      <c r="E45" s="51"/>
      <c r="G45" s="4">
        <v>62201326</v>
      </c>
      <c r="H45" s="58">
        <f t="shared" si="1"/>
        <v>50510901</v>
      </c>
      <c r="I45" s="58">
        <f t="shared" si="2"/>
        <v>-42548516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112712227</v>
      </c>
      <c r="D53" s="43">
        <f>+D54+D89</f>
        <v>7962385</v>
      </c>
      <c r="E53" s="51"/>
      <c r="G53" s="4">
        <v>62201326</v>
      </c>
      <c r="H53" s="58">
        <f t="shared" si="1"/>
        <v>50510901</v>
      </c>
      <c r="I53" s="58">
        <f t="shared" si="2"/>
        <v>-42548516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37097498</v>
      </c>
      <c r="D87" s="39">
        <f>+D44-D89+D23+D78+D188+D75</f>
        <v>2714236</v>
      </c>
      <c r="E87" s="51"/>
      <c r="G87" s="4">
        <v>21400929</v>
      </c>
      <c r="H87" s="58">
        <f t="shared" si="24"/>
        <v>15696569</v>
      </c>
      <c r="I87" s="58">
        <f t="shared" si="25"/>
        <v>-12982333</v>
      </c>
    </row>
    <row r="88" spans="1:9" ht="16.5" customHeight="1" x14ac:dyDescent="0.3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112705868</v>
      </c>
      <c r="D89" s="47">
        <f>+D90+D136+D167+D169+D183+D185</f>
        <v>7962385</v>
      </c>
      <c r="E89" s="51"/>
      <c r="G89" s="4">
        <v>62194967</v>
      </c>
      <c r="H89" s="58">
        <f t="shared" si="24"/>
        <v>50510901</v>
      </c>
      <c r="I89" s="58">
        <f t="shared" si="25"/>
        <v>-42548516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7551200</v>
      </c>
      <c r="D136" s="40">
        <f>+D137+D146+D151+D155+D162</f>
        <v>891536</v>
      </c>
      <c r="E136" s="51"/>
      <c r="G136" s="4">
        <v>4353784</v>
      </c>
      <c r="H136" s="58">
        <f t="shared" ref="H136:H199" si="36">C136-G136</f>
        <v>3197416</v>
      </c>
      <c r="I136" s="58">
        <f t="shared" ref="I136:I199" si="37">D136-H136</f>
        <v>-2305880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3355565</v>
      </c>
      <c r="D137" s="39">
        <f t="shared" si="38"/>
        <v>405470</v>
      </c>
      <c r="E137" s="51"/>
      <c r="G137" s="10">
        <v>2649610</v>
      </c>
      <c r="H137" s="58">
        <f t="shared" si="36"/>
        <v>705955</v>
      </c>
      <c r="I137" s="58">
        <f t="shared" si="37"/>
        <v>-300485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518595+1127805+251580+100695+20265+8295+25565+396640</f>
        <v>2449440</v>
      </c>
      <c r="D142" s="52">
        <v>396640</v>
      </c>
      <c r="E142" s="52"/>
      <c r="G142" s="10">
        <v>1998675</v>
      </c>
      <c r="H142" s="58">
        <f t="shared" si="36"/>
        <v>450765</v>
      </c>
      <c r="I142" s="58">
        <f t="shared" si="37"/>
        <v>-54125</v>
      </c>
    </row>
    <row r="143" spans="1:9" s="10" customFormat="1" ht="45" x14ac:dyDescent="0.3">
      <c r="A143" s="27" t="s">
        <v>180</v>
      </c>
      <c r="B143" s="41"/>
      <c r="C143" s="12">
        <f>280995+25960+13180+20160+8830</f>
        <v>349125</v>
      </c>
      <c r="D143" s="52">
        <v>8830</v>
      </c>
      <c r="E143" s="52"/>
      <c r="G143" s="10">
        <v>320135</v>
      </c>
      <c r="H143" s="58">
        <f t="shared" si="36"/>
        <v>28990</v>
      </c>
      <c r="I143" s="58">
        <f t="shared" si="37"/>
        <v>-20160</v>
      </c>
    </row>
    <row r="144" spans="1:9" s="10" customFormat="1" ht="45" x14ac:dyDescent="0.3">
      <c r="A144" s="27" t="s">
        <v>184</v>
      </c>
      <c r="B144" s="41"/>
      <c r="C144" s="12">
        <f>25600+63700+241500+150400+6100+13500+56200</f>
        <v>557000</v>
      </c>
      <c r="D144" s="12"/>
      <c r="E144" s="52"/>
      <c r="G144" s="10">
        <v>330800</v>
      </c>
      <c r="H144" s="58">
        <f t="shared" si="36"/>
        <v>226200</v>
      </c>
      <c r="I144" s="58">
        <f t="shared" si="37"/>
        <v>-226200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4195635</v>
      </c>
      <c r="D155" s="39">
        <f t="shared" si="41"/>
        <v>486066</v>
      </c>
      <c r="E155" s="51"/>
      <c r="F155" s="4"/>
      <c r="G155" s="4">
        <v>1704174</v>
      </c>
      <c r="H155" s="58">
        <f t="shared" si="36"/>
        <v>2491461</v>
      </c>
      <c r="I155" s="58">
        <f t="shared" si="37"/>
        <v>-2005395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337923+843830+522421+338958+465420+445354+441526+314137+486066</f>
        <v>4195635</v>
      </c>
      <c r="D156" s="51">
        <v>486066</v>
      </c>
      <c r="E156" s="51"/>
      <c r="G156" s="4">
        <v>1704174</v>
      </c>
      <c r="H156" s="58">
        <f t="shared" si="36"/>
        <v>2491461</v>
      </c>
      <c r="I156" s="58">
        <f t="shared" si="37"/>
        <v>-2005395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105154668</v>
      </c>
      <c r="D169" s="40">
        <f>+D170+D179</f>
        <v>7070849</v>
      </c>
      <c r="E169" s="51"/>
      <c r="G169" s="4">
        <v>57841183</v>
      </c>
      <c r="H169" s="58">
        <f t="shared" si="36"/>
        <v>47313485</v>
      </c>
      <c r="I169" s="58">
        <f t="shared" si="37"/>
        <v>-40242636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105154668</v>
      </c>
      <c r="D170" s="41">
        <f t="shared" si="43"/>
        <v>7070849</v>
      </c>
      <c r="E170" s="51"/>
      <c r="G170" s="4">
        <v>57841183</v>
      </c>
      <c r="H170" s="58">
        <f t="shared" si="36"/>
        <v>47313485</v>
      </c>
      <c r="I170" s="58">
        <f t="shared" si="37"/>
        <v>-40242636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104166573</v>
      </c>
      <c r="D171" s="41">
        <f t="shared" si="44"/>
        <v>7070769</v>
      </c>
      <c r="E171" s="51" t="s">
        <v>188</v>
      </c>
      <c r="G171" s="4">
        <v>57051233</v>
      </c>
      <c r="H171" s="58">
        <f t="shared" si="36"/>
        <v>47115340</v>
      </c>
      <c r="I171" s="58">
        <f t="shared" si="37"/>
        <v>-40044571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23300309+13079263+5150943+15520718+5919853+8573457+8457374+8328562+8765325+7070769</f>
        <v>104166573</v>
      </c>
      <c r="D172" s="51">
        <v>7070769</v>
      </c>
      <c r="E172" s="51"/>
      <c r="G172" s="4">
        <v>57051233</v>
      </c>
      <c r="H172" s="58">
        <f t="shared" si="36"/>
        <v>47115340</v>
      </c>
      <c r="I172" s="58">
        <f t="shared" si="37"/>
        <v>-40044571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193435+256565+253255+86695+102650+95415+80</f>
        <v>988095</v>
      </c>
      <c r="D174" s="51">
        <v>80</v>
      </c>
      <c r="E174" s="51"/>
      <c r="G174" s="4">
        <v>789950</v>
      </c>
      <c r="H174" s="58">
        <f t="shared" si="36"/>
        <v>198145</v>
      </c>
      <c r="I174" s="58">
        <f t="shared" si="37"/>
        <v>-198065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37048651</v>
      </c>
      <c r="D188" s="41">
        <f t="shared" si="46"/>
        <v>2714236</v>
      </c>
      <c r="E188" s="51"/>
      <c r="G188" s="4">
        <v>21355892</v>
      </c>
      <c r="H188" s="58">
        <f t="shared" si="36"/>
        <v>15692759</v>
      </c>
      <c r="I188" s="58">
        <f t="shared" si="37"/>
        <v>-12978523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37048651</v>
      </c>
      <c r="D189" s="41">
        <f t="shared" si="47"/>
        <v>2714236</v>
      </c>
      <c r="E189" s="51"/>
      <c r="G189" s="4">
        <v>21355892</v>
      </c>
      <c r="H189" s="58">
        <f t="shared" si="36"/>
        <v>15692759</v>
      </c>
      <c r="I189" s="58">
        <f t="shared" si="37"/>
        <v>-12978523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37048651</v>
      </c>
      <c r="D190" s="41">
        <f t="shared" si="48"/>
        <v>2714236</v>
      </c>
      <c r="E190" s="51"/>
      <c r="G190" s="4">
        <v>21355892</v>
      </c>
      <c r="H190" s="58">
        <f t="shared" si="36"/>
        <v>15692759</v>
      </c>
      <c r="I190" s="58">
        <f t="shared" si="37"/>
        <v>-12978523</v>
      </c>
    </row>
    <row r="191" spans="1:9" ht="30" x14ac:dyDescent="0.3">
      <c r="A191" s="13" t="s">
        <v>161</v>
      </c>
      <c r="B191" s="41"/>
      <c r="C191" s="41">
        <f>6532160+3767348+2661487+2432700+862955+1017527+1511770+1956629+1543743+1476845</f>
        <v>23763164</v>
      </c>
      <c r="D191" s="51">
        <v>1476845</v>
      </c>
      <c r="E191" s="51" t="s">
        <v>189</v>
      </c>
      <c r="G191" s="4">
        <v>15393695</v>
      </c>
      <c r="H191" s="58">
        <f t="shared" si="36"/>
        <v>8369469</v>
      </c>
      <c r="I191" s="58">
        <f t="shared" si="37"/>
        <v>-6892624</v>
      </c>
    </row>
    <row r="192" spans="1:9" ht="30" x14ac:dyDescent="0.3">
      <c r="A192" s="13" t="s">
        <v>162</v>
      </c>
      <c r="B192" s="41"/>
      <c r="C192" s="41">
        <f>1040759+171034+170178+166370+170446+179907</f>
        <v>1898694</v>
      </c>
      <c r="D192" s="51">
        <v>179907</v>
      </c>
      <c r="E192" s="51"/>
      <c r="G192" s="4">
        <v>875444</v>
      </c>
      <c r="H192" s="58">
        <f t="shared" si="36"/>
        <v>1023250</v>
      </c>
      <c r="I192" s="58">
        <f t="shared" si="37"/>
        <v>-843343</v>
      </c>
    </row>
    <row r="193" spans="1:9" ht="30" x14ac:dyDescent="0.3">
      <c r="A193" s="13" t="s">
        <v>163</v>
      </c>
      <c r="B193" s="41"/>
      <c r="C193" s="41">
        <f>271363+49677+51274+56976+55547+52744</f>
        <v>537581</v>
      </c>
      <c r="D193" s="51">
        <v>52744</v>
      </c>
      <c r="E193" s="51"/>
      <c r="G193" s="4">
        <v>220092</v>
      </c>
      <c r="H193" s="58">
        <f t="shared" si="36"/>
        <v>317489</v>
      </c>
      <c r="I193" s="58">
        <f t="shared" si="37"/>
        <v>-264745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10728100</v>
      </c>
      <c r="D194" s="41">
        <f t="shared" si="49"/>
        <v>1004740</v>
      </c>
      <c r="E194" s="51"/>
      <c r="G194" s="4">
        <v>4745549</v>
      </c>
      <c r="H194" s="58">
        <f t="shared" si="36"/>
        <v>5982551</v>
      </c>
      <c r="I194" s="58">
        <f t="shared" si="37"/>
        <v>-4977811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5713831+986187+953880+1005555+1063907+1004740</f>
        <v>10728100</v>
      </c>
      <c r="D196" s="51">
        <v>1004740</v>
      </c>
      <c r="E196" s="51"/>
      <c r="G196" s="4">
        <v>4745549</v>
      </c>
      <c r="H196" s="58">
        <f t="shared" si="36"/>
        <v>5982551</v>
      </c>
      <c r="I196" s="58">
        <f t="shared" si="37"/>
        <v>-4977811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5744694</v>
      </c>
      <c r="D203" s="45">
        <f t="shared" si="53"/>
        <v>41248</v>
      </c>
      <c r="E203" s="51" t="s">
        <v>190</v>
      </c>
      <c r="G203" s="4">
        <v>4832085</v>
      </c>
      <c r="H203" s="58">
        <f t="shared" si="51"/>
        <v>912609</v>
      </c>
      <c r="I203" s="58">
        <f t="shared" si="52"/>
        <v>-871361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5744694</v>
      </c>
      <c r="D204" s="45">
        <f t="shared" si="53"/>
        <v>41248</v>
      </c>
      <c r="E204" s="51"/>
      <c r="G204" s="4">
        <v>4832085</v>
      </c>
      <c r="H204" s="58">
        <f t="shared" si="51"/>
        <v>912609</v>
      </c>
      <c r="I204" s="58">
        <f t="shared" si="52"/>
        <v>-871361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5744694</v>
      </c>
      <c r="D205" s="45">
        <f t="shared" si="53"/>
        <v>41248</v>
      </c>
      <c r="E205" s="51"/>
      <c r="G205" s="4">
        <v>4832085</v>
      </c>
      <c r="H205" s="58">
        <f t="shared" si="51"/>
        <v>912609</v>
      </c>
      <c r="I205" s="58">
        <f t="shared" si="52"/>
        <v>-871361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5744694</v>
      </c>
      <c r="D206" s="40">
        <f t="shared" si="54"/>
        <v>41248</v>
      </c>
      <c r="E206" s="51"/>
      <c r="G206" s="4">
        <v>4832085</v>
      </c>
      <c r="H206" s="58">
        <f t="shared" si="51"/>
        <v>912609</v>
      </c>
      <c r="I206" s="58">
        <f t="shared" si="52"/>
        <v>-871361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5744694</v>
      </c>
      <c r="D207" s="40">
        <f t="shared" si="55"/>
        <v>41248</v>
      </c>
      <c r="E207" s="51"/>
      <c r="G207" s="4">
        <v>4832085</v>
      </c>
      <c r="H207" s="58">
        <f t="shared" si="51"/>
        <v>912609</v>
      </c>
      <c r="I207" s="58">
        <f t="shared" si="52"/>
        <v>-871361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5744694</v>
      </c>
      <c r="D208" s="40">
        <f t="shared" si="56"/>
        <v>41248</v>
      </c>
      <c r="E208" s="51"/>
      <c r="G208" s="4">
        <v>4832085</v>
      </c>
      <c r="H208" s="58">
        <f t="shared" si="51"/>
        <v>912609</v>
      </c>
      <c r="I208" s="58">
        <f t="shared" si="52"/>
        <v>-871361</v>
      </c>
    </row>
    <row r="209" spans="1:9" x14ac:dyDescent="0.3">
      <c r="A209" s="34" t="s">
        <v>144</v>
      </c>
      <c r="B209" s="41"/>
      <c r="C209" s="30">
        <f>1617348+1096414+1115869+1002454+300815+269618+300928+41248</f>
        <v>5744694</v>
      </c>
      <c r="D209" s="59">
        <v>41248</v>
      </c>
      <c r="E209" s="51"/>
      <c r="G209" s="4">
        <v>4832085</v>
      </c>
      <c r="H209" s="58">
        <f t="shared" si="51"/>
        <v>912609</v>
      </c>
      <c r="I209" s="58">
        <f t="shared" si="52"/>
        <v>-871361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192</v>
      </c>
      <c r="C234" s="3" t="s">
        <v>195</v>
      </c>
    </row>
    <row r="235" spans="1:9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2022-11-11T10:23:40Z</cp:lastPrinted>
  <dcterms:created xsi:type="dcterms:W3CDTF">2020-08-07T11:14:11Z</dcterms:created>
  <dcterms:modified xsi:type="dcterms:W3CDTF">2022-12-12T10:54:46Z</dcterms:modified>
</cp:coreProperties>
</file>